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5585" windowHeight="120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28" i="1" l="1"/>
  <c r="G27" i="1"/>
  <c r="G26" i="1"/>
  <c r="G25" i="1"/>
  <c r="G24" i="1"/>
  <c r="E17" i="1"/>
  <c r="D23" i="1"/>
  <c r="D21" i="1"/>
  <c r="D6" i="1"/>
  <c r="D36" i="1"/>
  <c r="D4" i="1"/>
  <c r="D8" i="1" s="1"/>
  <c r="D35" i="1"/>
  <c r="D19" i="1"/>
  <c r="D27" i="1"/>
  <c r="D29" i="1"/>
  <c r="D31" i="1"/>
  <c r="D25" i="1" s="1"/>
  <c r="D17" i="1" l="1"/>
  <c r="D15" i="1" s="1"/>
  <c r="C15" i="1" s="1"/>
</calcChain>
</file>

<file path=xl/sharedStrings.xml><?xml version="1.0" encoding="utf-8"?>
<sst xmlns="http://schemas.openxmlformats.org/spreadsheetml/2006/main" count="39" uniqueCount="37">
  <si>
    <t>Win Percent</t>
  </si>
  <si>
    <t>Gross Profit:</t>
  </si>
  <si>
    <t>Gross Loss:</t>
  </si>
  <si>
    <t>Reward/Risk Ratio:</t>
  </si>
  <si>
    <t>MAX DD:</t>
  </si>
  <si>
    <t>Payoff Ratio</t>
  </si>
  <si>
    <t>times PF:</t>
  </si>
  <si>
    <t>Payoff(W/L) Ratio:</t>
  </si>
  <si>
    <t>Profit Factor:</t>
  </si>
  <si>
    <t>Average Loss:</t>
  </si>
  <si>
    <t>Average Win:</t>
  </si>
  <si>
    <t>Win Percent:</t>
  </si>
  <si>
    <t>#Winning Trds:</t>
  </si>
  <si>
    <t># Losing Trds:</t>
  </si>
  <si>
    <t>Total # of trades:</t>
  </si>
  <si>
    <t>Total P/L:</t>
  </si>
  <si>
    <t>not calculated</t>
  </si>
  <si>
    <t xml:space="preserve">1 Point = </t>
  </si>
  <si>
    <t>Cost/ trade=</t>
  </si>
  <si>
    <t>Trades:</t>
  </si>
  <si>
    <t>Gross Net</t>
  </si>
  <si>
    <t>sunny harris</t>
  </si>
  <si>
    <t>performance ratio:</t>
  </si>
  <si>
    <t>PERFORMANCE EVALUATION</t>
  </si>
  <si>
    <t>System</t>
  </si>
  <si>
    <t>Expectancy:</t>
  </si>
  <si>
    <t xml:space="preserve">Not good if </t>
  </si>
  <si>
    <t>&lt;1.50:</t>
  </si>
  <si>
    <t>not good if</t>
  </si>
  <si>
    <t>&lt;1.20</t>
  </si>
  <si>
    <t>Profit Factor</t>
  </si>
  <si>
    <t>Expectation</t>
  </si>
  <si>
    <t>Performance Ratio</t>
  </si>
  <si>
    <t>Performance Evaluation</t>
  </si>
  <si>
    <t>Summary of Elementary</t>
  </si>
  <si>
    <t>ELEMENTARY</t>
  </si>
  <si>
    <t>&lt;-- for slippage and commissions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</si>
</sst>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00"/>
    <numFmt numFmtId="166" formatCode="0.0000"/>
    <numFmt numFmtId="167" formatCode="0.0%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Geneva"/>
    </font>
    <font>
      <b/>
      <sz val="10"/>
      <name val="Arial"/>
      <family val="2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3" fillId="0" borderId="0"/>
  </cellStyleXfs>
  <cellXfs count="42">
    <xf numFmtId="0" fontId="0" fillId="0" borderId="0" xfId="0"/>
    <xf numFmtId="6" fontId="2" fillId="2" borderId="2" xfId="2" applyNumberFormat="1" applyFont="1" applyFill="1" applyBorder="1" applyAlignment="1">
      <alignment horizontal="center"/>
    </xf>
    <xf numFmtId="44" fontId="2" fillId="2" borderId="2" xfId="2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3" fontId="2" fillId="2" borderId="3" xfId="1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64" fontId="2" fillId="2" borderId="5" xfId="2" applyNumberFormat="1" applyFont="1" applyFill="1" applyBorder="1" applyAlignment="1">
      <alignment horizontal="center"/>
    </xf>
    <xf numFmtId="165" fontId="2" fillId="2" borderId="5" xfId="0" applyNumberFormat="1" applyFont="1" applyFill="1" applyBorder="1" applyAlignment="1">
      <alignment horizontal="center"/>
    </xf>
    <xf numFmtId="6" fontId="2" fillId="2" borderId="5" xfId="2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9" fontId="2" fillId="2" borderId="6" xfId="0" applyNumberFormat="1" applyFont="1" applyFill="1" applyBorder="1" applyAlignment="1">
      <alignment horizontal="center"/>
    </xf>
    <xf numFmtId="0" fontId="0" fillId="4" borderId="8" xfId="0" applyFill="1" applyBorder="1"/>
    <xf numFmtId="8" fontId="0" fillId="4" borderId="9" xfId="0" applyNumberFormat="1" applyFill="1" applyBorder="1"/>
    <xf numFmtId="0" fontId="0" fillId="4" borderId="10" xfId="0" applyFill="1" applyBorder="1"/>
    <xf numFmtId="8" fontId="0" fillId="4" borderId="11" xfId="0" applyNumberFormat="1" applyFill="1" applyBorder="1"/>
    <xf numFmtId="0" fontId="2" fillId="5" borderId="4" xfId="4" applyFont="1" applyFill="1" applyBorder="1"/>
    <xf numFmtId="2" fontId="2" fillId="5" borderId="5" xfId="4" applyNumberForma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6" fontId="4" fillId="4" borderId="7" xfId="2" applyNumberFormat="1" applyFont="1" applyFill="1" applyBorder="1" applyAlignment="1">
      <alignment horizontal="center"/>
    </xf>
    <xf numFmtId="0" fontId="3" fillId="6" borderId="14" xfId="5" applyFont="1" applyFill="1" applyBorder="1" applyAlignment="1">
      <alignment horizontal="center"/>
    </xf>
    <xf numFmtId="0" fontId="3" fillId="6" borderId="15" xfId="5" applyFont="1" applyFill="1" applyBorder="1" applyAlignment="1">
      <alignment horizontal="center"/>
    </xf>
    <xf numFmtId="2" fontId="3" fillId="6" borderId="16" xfId="5" applyNumberFormat="1" applyFont="1" applyFill="1" applyBorder="1" applyAlignment="1">
      <alignment horizontal="center"/>
    </xf>
    <xf numFmtId="0" fontId="3" fillId="6" borderId="17" xfId="5" applyFont="1" applyFill="1" applyBorder="1" applyAlignment="1">
      <alignment horizontal="center"/>
    </xf>
    <xf numFmtId="2" fontId="3" fillId="6" borderId="7" xfId="5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horizontal="center"/>
    </xf>
    <xf numFmtId="2" fontId="2" fillId="5" borderId="4" xfId="4" applyNumberFormat="1" applyFill="1" applyBorder="1" applyAlignment="1">
      <alignment horizontal="center"/>
    </xf>
    <xf numFmtId="2" fontId="2" fillId="3" borderId="13" xfId="0" applyNumberFormat="1" applyFont="1" applyFill="1" applyBorder="1" applyAlignment="1">
      <alignment horizontal="center"/>
    </xf>
    <xf numFmtId="0" fontId="2" fillId="5" borderId="6" xfId="4" applyFont="1" applyFill="1" applyBorder="1"/>
    <xf numFmtId="0" fontId="0" fillId="0" borderId="1" xfId="0" applyBorder="1"/>
    <xf numFmtId="0" fontId="0" fillId="0" borderId="12" xfId="0" applyBorder="1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0" fillId="0" borderId="13" xfId="0" applyBorder="1"/>
    <xf numFmtId="167" fontId="0" fillId="0" borderId="18" xfId="3" applyNumberFormat="1" applyFont="1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6" fontId="2" fillId="2" borderId="3" xfId="2" applyNumberFormat="1" applyFont="1" applyFill="1" applyBorder="1" applyAlignment="1">
      <alignment horizontal="center"/>
    </xf>
    <xf numFmtId="166" fontId="2" fillId="2" borderId="3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5" fillId="0" borderId="0" xfId="0" applyFont="1" applyBorder="1"/>
  </cellXfs>
  <cellStyles count="6">
    <cellStyle name="Comma" xfId="1" builtinId="3"/>
    <cellStyle name="Currency" xfId="2" builtinId="4"/>
    <cellStyle name="Normal" xfId="0" builtinId="0"/>
    <cellStyle name="Normal_diff GoldV2-Echo V1" xfId="4"/>
    <cellStyle name="Normal_Transfer file" xfId="5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H15" sqref="H15"/>
    </sheetView>
  </sheetViews>
  <sheetFormatPr defaultRowHeight="15"/>
  <cols>
    <col min="3" max="3" width="11.28515625" customWidth="1"/>
    <col min="4" max="4" width="16" customWidth="1"/>
    <col min="5" max="5" width="9.42578125" bestFit="1" customWidth="1"/>
  </cols>
  <sheetData>
    <row r="1" spans="1:5">
      <c r="A1" t="s">
        <v>19</v>
      </c>
      <c r="C1" s="11" t="s">
        <v>17</v>
      </c>
      <c r="D1" s="12">
        <v>50</v>
      </c>
    </row>
    <row r="2" spans="1:5" ht="15.75" thickBot="1">
      <c r="C2" s="13" t="s">
        <v>18</v>
      </c>
      <c r="D2" s="14">
        <v>100</v>
      </c>
      <c r="E2" t="s">
        <v>36</v>
      </c>
    </row>
    <row r="3" spans="1:5">
      <c r="D3" s="3" t="s">
        <v>1</v>
      </c>
    </row>
    <row r="4" spans="1:5">
      <c r="D4" s="1">
        <f>SUMIF(A5:A34,"&gt;0")*D$1</f>
        <v>36775</v>
      </c>
    </row>
    <row r="5" spans="1:5">
      <c r="A5">
        <v>135.75</v>
      </c>
      <c r="D5" s="2" t="s">
        <v>2</v>
      </c>
    </row>
    <row r="6" spans="1:5">
      <c r="A6">
        <v>-5</v>
      </c>
      <c r="D6" s="1">
        <f>SUMIF(A5:A34,"&lt;0")*D$1</f>
        <v>-18250</v>
      </c>
    </row>
    <row r="7" spans="1:5">
      <c r="A7">
        <v>32</v>
      </c>
      <c r="D7" s="2" t="s">
        <v>20</v>
      </c>
    </row>
    <row r="8" spans="1:5">
      <c r="A8">
        <v>43.25</v>
      </c>
      <c r="D8" s="1">
        <f>D4-ABS(D6)</f>
        <v>18525</v>
      </c>
    </row>
    <row r="9" spans="1:5">
      <c r="A9">
        <v>-27.75</v>
      </c>
      <c r="D9" s="3" t="s">
        <v>3</v>
      </c>
    </row>
    <row r="10" spans="1:5">
      <c r="A10">
        <v>62</v>
      </c>
      <c r="D10" s="4" t="s">
        <v>16</v>
      </c>
    </row>
    <row r="11" spans="1:5">
      <c r="A11">
        <v>-125.5</v>
      </c>
      <c r="D11" s="5" t="s">
        <v>4</v>
      </c>
    </row>
    <row r="12" spans="1:5" ht="15.75" thickBot="1">
      <c r="A12">
        <v>4.75</v>
      </c>
      <c r="D12" s="6" t="s">
        <v>16</v>
      </c>
    </row>
    <row r="13" spans="1:5">
      <c r="A13">
        <v>1</v>
      </c>
      <c r="C13" s="28" t="s">
        <v>21</v>
      </c>
      <c r="D13" s="24" t="s">
        <v>5</v>
      </c>
      <c r="E13" s="19" t="s">
        <v>24</v>
      </c>
    </row>
    <row r="14" spans="1:5">
      <c r="A14">
        <v>39</v>
      </c>
      <c r="C14" s="15" t="s">
        <v>22</v>
      </c>
      <c r="D14" s="24" t="s">
        <v>6</v>
      </c>
      <c r="E14" s="20" t="s">
        <v>25</v>
      </c>
    </row>
    <row r="15" spans="1:5">
      <c r="A15">
        <v>30</v>
      </c>
      <c r="C15" s="26">
        <f>D15*D25</f>
        <v>1.6242004128354286</v>
      </c>
      <c r="D15" s="27">
        <f>D17*D19</f>
        <v>2.7070006880590478</v>
      </c>
      <c r="E15" s="21" t="s">
        <v>26</v>
      </c>
    </row>
    <row r="16" spans="1:5" ht="15.75" thickBot="1">
      <c r="A16">
        <v>4</v>
      </c>
      <c r="C16" s="26" t="s">
        <v>28</v>
      </c>
      <c r="D16" s="24" t="s">
        <v>7</v>
      </c>
      <c r="E16" s="22" t="s">
        <v>27</v>
      </c>
    </row>
    <row r="17" spans="1:8" ht="15.75" thickBot="1">
      <c r="A17">
        <v>-15.75</v>
      </c>
      <c r="C17" s="16" t="s">
        <v>29</v>
      </c>
      <c r="D17" s="25">
        <f>D23/ABS(D21)</f>
        <v>1.3433789954337898</v>
      </c>
      <c r="E17" s="23">
        <f>(D23*D25)/(ABS(D21)*(1-D25))</f>
        <v>2.0150684931506846</v>
      </c>
    </row>
    <row r="18" spans="1:8">
      <c r="A18">
        <v>4</v>
      </c>
      <c r="D18" s="5" t="s">
        <v>8</v>
      </c>
    </row>
    <row r="19" spans="1:8">
      <c r="A19">
        <v>-13.5</v>
      </c>
      <c r="D19" s="7">
        <f>SUMIF(A5:A34,"&gt;0")/ABS(SUMIF(A5:A34,"&lt;=0"))</f>
        <v>2.015068493150685</v>
      </c>
    </row>
    <row r="20" spans="1:8">
      <c r="A20">
        <v>26.75</v>
      </c>
      <c r="D20" s="5" t="s">
        <v>9</v>
      </c>
    </row>
    <row r="21" spans="1:8">
      <c r="A21">
        <v>2.5</v>
      </c>
      <c r="D21" s="8">
        <f>(SUMIF(A5:A34,"&lt;0")/D29)*D$1</f>
        <v>-1520.8333333333335</v>
      </c>
    </row>
    <row r="22" spans="1:8">
      <c r="A22">
        <v>7.25</v>
      </c>
      <c r="D22" s="5" t="s">
        <v>10</v>
      </c>
      <c r="E22" t="s">
        <v>34</v>
      </c>
    </row>
    <row r="23" spans="1:8">
      <c r="A23">
        <v>-11.5</v>
      </c>
      <c r="D23" s="38">
        <f>(SUMIF(A5:A34,"&gt;0")/D27)*D$1</f>
        <v>2043.0555555555557</v>
      </c>
      <c r="E23" s="41" t="s">
        <v>33</v>
      </c>
      <c r="F23" s="41"/>
      <c r="G23" s="41"/>
      <c r="H23" s="41"/>
    </row>
    <row r="24" spans="1:8">
      <c r="A24">
        <v>36</v>
      </c>
      <c r="D24" s="3" t="s">
        <v>11</v>
      </c>
      <c r="E24" s="29" t="s">
        <v>0</v>
      </c>
      <c r="F24" s="30"/>
      <c r="G24" s="35">
        <f>D25</f>
        <v>0.6</v>
      </c>
      <c r="H24" s="32"/>
    </row>
    <row r="25" spans="1:8">
      <c r="A25">
        <v>-6.25</v>
      </c>
      <c r="D25" s="39">
        <f>D27/D31</f>
        <v>0.6</v>
      </c>
      <c r="E25" s="31" t="s">
        <v>30</v>
      </c>
      <c r="F25" s="32"/>
      <c r="G25" s="36">
        <f>D19</f>
        <v>2.015068493150685</v>
      </c>
      <c r="H25" s="32"/>
    </row>
    <row r="26" spans="1:8">
      <c r="A26">
        <v>73</v>
      </c>
      <c r="D26" s="3" t="s">
        <v>12</v>
      </c>
      <c r="E26" s="31" t="s">
        <v>5</v>
      </c>
      <c r="F26" s="32"/>
      <c r="G26" s="37">
        <f>D17</f>
        <v>1.3433789954337898</v>
      </c>
      <c r="H26" s="32"/>
    </row>
    <row r="27" spans="1:8">
      <c r="A27">
        <v>-14</v>
      </c>
      <c r="D27" s="40">
        <f>COUNTIF(A5:A34,"&gt;0")</f>
        <v>18</v>
      </c>
      <c r="E27" s="31" t="s">
        <v>31</v>
      </c>
      <c r="F27" s="32"/>
      <c r="G27" s="37">
        <f>E17</f>
        <v>2.0150684931506846</v>
      </c>
      <c r="H27" s="32"/>
    </row>
    <row r="28" spans="1:8">
      <c r="A28">
        <v>-25</v>
      </c>
      <c r="D28" s="3" t="s">
        <v>13</v>
      </c>
      <c r="E28" s="33" t="s">
        <v>32</v>
      </c>
      <c r="F28" s="34"/>
      <c r="G28" s="37">
        <f>C15</f>
        <v>1.6242004128354286</v>
      </c>
      <c r="H28" s="32"/>
    </row>
    <row r="29" spans="1:8">
      <c r="A29">
        <v>149.25</v>
      </c>
      <c r="D29" s="9">
        <f>COUNTIF(A5:A34,"&lt;=0")</f>
        <v>12</v>
      </c>
    </row>
    <row r="30" spans="1:8">
      <c r="A30">
        <v>-33.5</v>
      </c>
      <c r="D30" s="5" t="s">
        <v>14</v>
      </c>
    </row>
    <row r="31" spans="1:8">
      <c r="A31">
        <v>-4</v>
      </c>
      <c r="D31" s="5">
        <f>COUNT(A5:A34)</f>
        <v>30</v>
      </c>
    </row>
    <row r="32" spans="1:8">
      <c r="A32">
        <v>13.75</v>
      </c>
      <c r="D32" s="10" t="s">
        <v>35</v>
      </c>
    </row>
    <row r="33" spans="1:4">
      <c r="A33">
        <v>71.25</v>
      </c>
      <c r="D33" s="9" t="s">
        <v>23</v>
      </c>
    </row>
    <row r="34" spans="1:4">
      <c r="A34">
        <v>-83.25</v>
      </c>
      <c r="D34" s="5" t="s">
        <v>15</v>
      </c>
    </row>
    <row r="35" spans="1:4" ht="15.75" thickBot="1">
      <c r="D35" s="17">
        <f>SUM(A5:A34)</f>
        <v>370.5</v>
      </c>
    </row>
    <row r="36" spans="1:4" ht="15.75" thickBot="1">
      <c r="D36" s="18">
        <f>(D35*D$1-(D29*D$2))</f>
        <v>17325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</cp:lastModifiedBy>
  <dcterms:created xsi:type="dcterms:W3CDTF">2017-03-01T17:54:40Z</dcterms:created>
  <dcterms:modified xsi:type="dcterms:W3CDTF">2017-03-13T19:30:08Z</dcterms:modified>
</cp:coreProperties>
</file>